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activeTab="0"/>
  </bookViews>
  <sheets>
    <sheet name="Dimensions" sheetId="1" r:id="rId1"/>
    <sheet name="Trapezoid" sheetId="2" r:id="rId2"/>
  </sheets>
  <definedNames/>
  <calcPr fullCalcOnLoad="1"/>
</workbook>
</file>

<file path=xl/comments1.xml><?xml version="1.0" encoding="utf-8"?>
<comments xmlns="http://schemas.openxmlformats.org/spreadsheetml/2006/main">
  <authors>
    <author>*</author>
  </authors>
  <commentList>
    <comment ref="A43" authorId="0">
      <text>
        <r>
          <rPr>
            <b/>
            <sz val="8"/>
            <rFont val="Tahoma"/>
            <family val="0"/>
          </rPr>
          <t>All these bisectors meet in the circle's center O. Counting all such angles around the center, we find N-1 full angles and 2 half angles. Therefore Amed = 180/N.
Also (we gonna use this later):
Amed = Aup + Alat
A "perpendicular bisector" of a segment (the joist in our case) means the perpendicular to the segment midpoint. In the isosceles triangle formed by the joist and the circle center, such bisector is also a median.</t>
        </r>
      </text>
    </comment>
    <comment ref="A44" authorId="0">
      <text>
        <r>
          <rPr>
            <b/>
            <sz val="8"/>
            <rFont val="Tahoma"/>
            <family val="0"/>
          </rPr>
          <t>The angle formed by 2 adjacent joists and the angle formed by their perpendicular bisectors are obviously equal because they are angles with pairs of perpendicular sides.</t>
        </r>
      </text>
    </comment>
    <comment ref="A46" authorId="0">
      <text>
        <r>
          <rPr>
            <b/>
            <sz val="8"/>
            <rFont val="Tahoma"/>
            <family val="0"/>
          </rPr>
          <t xml:space="preserve">We use the set ratio (Aup/Alat) and the fact that Amed = Aup + Alat
Hence:
Aup = Amed * (Aup/Alat) / (Aup/Alat +1)
</t>
        </r>
      </text>
    </comment>
    <comment ref="A47" authorId="0">
      <text>
        <r>
          <rPr>
            <b/>
            <sz val="8"/>
            <rFont val="Tahoma"/>
            <family val="0"/>
          </rPr>
          <t>Since:
Amed = Aup + Alat  
It follows that:
Alat = Aup -Amed</t>
        </r>
      </text>
    </comment>
    <comment ref="A51" authorId="0">
      <text>
        <r>
          <rPr>
            <b/>
            <sz val="8"/>
            <rFont val="Tahoma"/>
            <family val="0"/>
          </rPr>
          <t>This is also the long diagonal of the rhombus that represents the intersecting area of 2 adjacent joists...</t>
        </r>
      </text>
    </comment>
    <comment ref="A52" authorId="0">
      <text>
        <r>
          <rPr>
            <b/>
            <sz val="8"/>
            <rFont val="Tahoma"/>
            <family val="0"/>
          </rPr>
          <t>Not necessary to compute h, L or X but…
it's worth calculating here.</t>
        </r>
      </text>
    </comment>
    <comment ref="A58" authorId="0">
      <text>
        <r>
          <rPr>
            <b/>
            <sz val="8"/>
            <rFont val="Tahoma"/>
            <family val="0"/>
          </rPr>
          <t>The height of the trapezoid is slightly less than the width (height) of the joist due to the diameter of the holes that sit the beams (these holes must be a bit "deep inside the edge" of the joists for convenient interlocking.
The trapezoid bases run through tbe center of beam holes. But the diameter of the beam holes must be at least equal to the diameter of the beams. If 8mm rebars are used as beams… it follows that 8mm must be added to the height of the joists (2 half diameters, one for the upper edge and one for the lower edge of the joists).</t>
        </r>
      </text>
    </comment>
    <comment ref="A49" authorId="0">
      <text>
        <r>
          <rPr>
            <b/>
            <sz val="8"/>
            <rFont val="Tahoma"/>
            <family val="0"/>
          </rPr>
          <t>This angle includes one Aup and 2 Alat so:
Adwn = Aup + 2 Alat</t>
        </r>
      </text>
    </comment>
    <comment ref="A59" authorId="0">
      <text>
        <r>
          <rPr>
            <b/>
            <sz val="8"/>
            <rFont val="Tahoma"/>
            <family val="0"/>
          </rPr>
          <t>Projection of the lateral side of the isosceles trapezoid onto the lower base of the trapezoid.
The projection is obviously meant to be perpendicular.</t>
        </r>
      </text>
    </comment>
    <comment ref="A60" authorId="0">
      <text>
        <r>
          <rPr>
            <b/>
            <sz val="8"/>
            <rFont val="Tahoma"/>
            <family val="0"/>
          </rPr>
          <t>Easy to compute as:
L = Lu + 2*X</t>
        </r>
      </text>
    </comment>
    <comment ref="E43" authorId="0">
      <text>
        <r>
          <rPr>
            <b/>
            <sz val="8"/>
            <rFont val="Tahoma"/>
            <family val="0"/>
          </rPr>
          <t>Excel's trigonometric functions apply to angles measured in radians, so the conversion is necessary. 
To convert from degrees to radians (and back) simply be aware that a half circle has 180 degrees and PI radians.</t>
        </r>
      </text>
    </comment>
  </commentList>
</comments>
</file>

<file path=xl/sharedStrings.xml><?xml version="1.0" encoding="utf-8"?>
<sst xmlns="http://schemas.openxmlformats.org/spreadsheetml/2006/main" count="69" uniqueCount="54">
  <si>
    <t>Your inputs (based on what you want to build):</t>
  </si>
  <si>
    <t>R</t>
  </si>
  <si>
    <t>N</t>
  </si>
  <si>
    <t>Aup/Alat</t>
  </si>
  <si>
    <t>joists</t>
  </si>
  <si>
    <t>Spreadsheet outputs (corresponding trapezoid dimensions):</t>
  </si>
  <si>
    <t>Intermediary variables</t>
  </si>
  <si>
    <t>Main outputs are colored pink.</t>
  </si>
  <si>
    <t>Intermediary (derived) variables are colored blue.</t>
  </si>
  <si>
    <t>Input fields are colored yellow.</t>
  </si>
  <si>
    <t>b (number of beams, w/o the 2 "underground")</t>
  </si>
  <si>
    <t>centimeters</t>
  </si>
  <si>
    <t>radians</t>
  </si>
  <si>
    <t>http://www.fairtaxww.org/rainbow/trapezoid.jpg</t>
  </si>
  <si>
    <t>See the following webpages for details:</t>
  </si>
  <si>
    <t>http://www.fairtaxww.org/rainbow.html</t>
  </si>
  <si>
    <t xml:space="preserve">The arch shape is fundamentally determined by the shape of the joists. </t>
  </si>
  <si>
    <t xml:space="preserve">     For simplicity assume identical joists (which implies a circular arch).</t>
  </si>
  <si>
    <t xml:space="preserve">     Further assume the arch covers 180degrees (meaning arch is a half-circle).</t>
  </si>
  <si>
    <t xml:space="preserve">The joist shape is fundamentally determined by the isosceles trapezoid inscribed </t>
  </si>
  <si>
    <t xml:space="preserve">     within it (with corners in center of beam holes).</t>
  </si>
  <si>
    <t>With user inputs R and N (and eventually Aup/Alat) this spreadsheet will compute the</t>
  </si>
  <si>
    <t xml:space="preserve">     corresponding h, L and X, necessary to make a joists mould.</t>
  </si>
  <si>
    <t xml:space="preserve">     at least keep in mind that all vertices (corners) of all joist trapezoids lie on the arch</t>
  </si>
  <si>
    <t>Understanding the geometry is not necessary to use all this, but it makes sense to</t>
  </si>
  <si>
    <t xml:space="preserve">     circle with radius R. In other words all beam holes are on the same circle.</t>
  </si>
  <si>
    <t xml:space="preserve">     and X (projection of lateral sides on the lower base).</t>
  </si>
  <si>
    <t>Aup (viewing angle of upper base, from center of circle)</t>
  </si>
  <si>
    <t>Ajst (angle between joists)</t>
  </si>
  <si>
    <t>Amed (angle between joist's perpendicular bisectors)</t>
  </si>
  <si>
    <t xml:space="preserve">    alfa (default value of aup &amp; alat when aup/alat=1)</t>
  </si>
  <si>
    <t>Alat (viewing angle of lateral side of trapezoid)</t>
  </si>
  <si>
    <t xml:space="preserve">     check that Amed = Aup + Alat</t>
  </si>
  <si>
    <t>Lu (the length of the upper base of trapezoid)</t>
  </si>
  <si>
    <t>cm</t>
  </si>
  <si>
    <t>Ls (the length of the lateral sides of trapezoid)</t>
  </si>
  <si>
    <t>Adwn (viewing angle of lower base)</t>
  </si>
  <si>
    <t xml:space="preserve">    rl (the length of intersecting rhombus' side)</t>
  </si>
  <si>
    <t>h (the height of the trapezoid)</t>
  </si>
  <si>
    <t>The desired outputs (h, L and X) can now be easily computed…</t>
  </si>
  <si>
    <t>L (the length of the lower base of trapezoid)</t>
  </si>
  <si>
    <t>X (the projection of a lateral side to the lower base)</t>
  </si>
  <si>
    <t>the intended dimensions (R, N and Aup/Alat ratio).</t>
  </si>
  <si>
    <t>See www.fairtaxww.org/rainbow.html for details.</t>
  </si>
  <si>
    <t>manufacturing of joists that, once assembled, will create a structure with</t>
  </si>
  <si>
    <t>These dimensions can be now used to build a mould for the quick and precise</t>
  </si>
  <si>
    <t>This spreadsheet provides appropriate trapezoid dimensions (h, X and L) for an</t>
  </si>
  <si>
    <t>intended rainbow structure (R, N and Aup/Alat).</t>
  </si>
  <si>
    <t>(pic also included in Trapezoid worksheet)</t>
  </si>
  <si>
    <t>degrees =</t>
  </si>
  <si>
    <t>Trapezoid in turn is determined by: h (height of trapezoid), L (length of lower base)</t>
  </si>
  <si>
    <t>But 1st one must decide R (intended structure radius, say 3meters) and N (number</t>
  </si>
  <si>
    <t xml:space="preserve">     of intended joists, say 6 joists/arch). One could also choose some specific</t>
  </si>
  <si>
    <t xml:space="preserve">     Aup/Alat ratio (which by default is set to 1).</t>
  </si>
</sst>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00"/>
    <numFmt numFmtId="165" formatCode="0.0000"/>
    <numFmt numFmtId="166" formatCode="0.000"/>
    <numFmt numFmtId="167" formatCode="0.0"/>
  </numFmts>
  <fonts count="13">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8"/>
      <name val="Arial"/>
      <family val="2"/>
    </font>
    <font>
      <b/>
      <sz val="8"/>
      <name val="Tahoma"/>
      <family val="0"/>
    </font>
    <font>
      <sz val="10"/>
      <color indexed="12"/>
      <name val="Arial"/>
      <family val="2"/>
    </font>
    <font>
      <b/>
      <sz val="12"/>
      <name val="Arial"/>
      <family val="2"/>
    </font>
    <font>
      <sz val="12"/>
      <name val="Arial"/>
      <family val="2"/>
    </font>
    <font>
      <sz val="11"/>
      <color indexed="8"/>
      <name val="Arial"/>
      <family val="2"/>
    </font>
    <font>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2" fontId="0" fillId="4" borderId="0" xfId="0" applyNumberFormat="1" applyFont="1" applyFill="1" applyAlignment="1">
      <alignment/>
    </xf>
    <xf numFmtId="2" fontId="0" fillId="4" borderId="0" xfId="0" applyNumberFormat="1" applyFont="1" applyFill="1" applyBorder="1" applyAlignment="1">
      <alignment/>
    </xf>
    <xf numFmtId="2" fontId="0" fillId="2" borderId="0" xfId="0" applyNumberFormat="1" applyFont="1" applyFill="1" applyAlignment="1">
      <alignment/>
    </xf>
    <xf numFmtId="2" fontId="0" fillId="2" borderId="0" xfId="0" applyNumberFormat="1" applyFont="1" applyFill="1" applyBorder="1" applyAlignment="1">
      <alignment/>
    </xf>
    <xf numFmtId="2" fontId="0" fillId="3" borderId="0" xfId="0" applyNumberFormat="1" applyFont="1" applyFill="1" applyAlignment="1">
      <alignment/>
    </xf>
    <xf numFmtId="2" fontId="0" fillId="3" borderId="0" xfId="0" applyNumberFormat="1" applyFont="1" applyFill="1" applyBorder="1" applyAlignment="1">
      <alignment/>
    </xf>
    <xf numFmtId="0" fontId="1" fillId="3" borderId="0" xfId="0" applyFont="1" applyFill="1" applyAlignment="1">
      <alignment/>
    </xf>
    <xf numFmtId="0" fontId="0" fillId="0" borderId="0" xfId="0" applyFill="1" applyAlignment="1">
      <alignment/>
    </xf>
    <xf numFmtId="0" fontId="2" fillId="0" borderId="0" xfId="20" applyAlignment="1">
      <alignment/>
    </xf>
    <xf numFmtId="0" fontId="4" fillId="0" borderId="0" xfId="0" applyFont="1" applyAlignment="1">
      <alignment/>
    </xf>
    <xf numFmtId="0" fontId="2" fillId="0" borderId="0" xfId="20" applyFont="1" applyAlignment="1">
      <alignment/>
    </xf>
    <xf numFmtId="0" fontId="0" fillId="3" borderId="0" xfId="0" applyFont="1" applyFill="1" applyAlignment="1">
      <alignment/>
    </xf>
    <xf numFmtId="167" fontId="0" fillId="3" borderId="0" xfId="0" applyNumberFormat="1" applyFont="1" applyFill="1" applyAlignment="1">
      <alignment/>
    </xf>
    <xf numFmtId="0" fontId="0" fillId="0" borderId="0" xfId="0" applyFont="1" applyAlignment="1">
      <alignment/>
    </xf>
    <xf numFmtId="0" fontId="0" fillId="5" borderId="0" xfId="0" applyFill="1" applyAlignment="1">
      <alignment/>
    </xf>
    <xf numFmtId="2" fontId="0" fillId="5" borderId="0" xfId="0" applyNumberFormat="1" applyFill="1" applyAlignment="1">
      <alignment/>
    </xf>
    <xf numFmtId="0" fontId="5" fillId="5" borderId="0" xfId="0" applyFont="1" applyFill="1" applyAlignment="1">
      <alignment/>
    </xf>
    <xf numFmtId="0" fontId="0" fillId="5" borderId="0" xfId="0" applyFont="1" applyFill="1" applyAlignment="1">
      <alignment/>
    </xf>
    <xf numFmtId="0" fontId="0" fillId="0" borderId="0" xfId="0" applyFont="1" applyFill="1" applyAlignment="1">
      <alignment/>
    </xf>
    <xf numFmtId="0" fontId="1" fillId="0" borderId="0" xfId="0" applyFont="1" applyFill="1" applyAlignment="1">
      <alignment/>
    </xf>
    <xf numFmtId="0" fontId="7" fillId="0" borderId="0" xfId="0" applyFont="1" applyAlignment="1">
      <alignment/>
    </xf>
    <xf numFmtId="0" fontId="8" fillId="4" borderId="0" xfId="0" applyFont="1" applyFill="1" applyAlignment="1">
      <alignment/>
    </xf>
    <xf numFmtId="0" fontId="9" fillId="4" borderId="0" xfId="0" applyFont="1" applyFill="1" applyAlignment="1">
      <alignment/>
    </xf>
    <xf numFmtId="167" fontId="9" fillId="4" borderId="0" xfId="0" applyNumberFormat="1" applyFont="1" applyFill="1" applyAlignment="1">
      <alignment/>
    </xf>
    <xf numFmtId="0" fontId="8" fillId="2" borderId="0" xfId="0" applyFont="1" applyFill="1" applyAlignment="1">
      <alignment/>
    </xf>
    <xf numFmtId="0" fontId="9" fillId="0" borderId="0" xfId="0" applyFont="1" applyAlignment="1">
      <alignment/>
    </xf>
    <xf numFmtId="0" fontId="9" fillId="2" borderId="0" xfId="0" applyFont="1" applyFill="1" applyAlignment="1">
      <alignment/>
    </xf>
    <xf numFmtId="167" fontId="9" fillId="2" borderId="0" xfId="0" applyNumberFormat="1" applyFont="1" applyFill="1" applyAlignment="1">
      <alignment/>
    </xf>
    <xf numFmtId="0" fontId="10" fillId="5" borderId="0" xfId="0" applyFont="1" applyFill="1" applyAlignment="1">
      <alignment/>
    </xf>
    <xf numFmtId="0" fontId="11" fillId="5" borderId="0" xfId="0" applyFont="1" applyFill="1" applyAlignment="1">
      <alignment/>
    </xf>
    <xf numFmtId="167" fontId="0" fillId="5" borderId="0" xfId="0" applyNumberFormat="1" applyFill="1" applyAlignment="1">
      <alignment/>
    </xf>
    <xf numFmtId="167" fontId="0" fillId="5"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8</xdr:col>
      <xdr:colOff>571500</xdr:colOff>
      <xdr:row>33</xdr:row>
      <xdr:rowOff>76200</xdr:rowOff>
    </xdr:to>
    <xdr:pic>
      <xdr:nvPicPr>
        <xdr:cNvPr id="1" name="Picture 1"/>
        <xdr:cNvPicPr preferRelativeResize="1">
          <a:picLocks noChangeAspect="1"/>
        </xdr:cNvPicPr>
      </xdr:nvPicPr>
      <xdr:blipFill>
        <a:blip r:embed="rId1"/>
        <a:stretch>
          <a:fillRect/>
        </a:stretch>
      </xdr:blipFill>
      <xdr:spPr>
        <a:xfrm>
          <a:off x="28575" y="0"/>
          <a:ext cx="5419725" cy="541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airtaxww.org/rainbow/trapezoid.jpg" TargetMode="External" /><Relationship Id="rId2" Type="http://schemas.openxmlformats.org/officeDocument/2006/relationships/hyperlink" Target="http://www.fairtaxww.org/rainbow.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5"/>
  <sheetViews>
    <sheetView tabSelected="1" workbookViewId="0" topLeftCell="A31">
      <selection activeCell="B40" sqref="B40"/>
    </sheetView>
  </sheetViews>
  <sheetFormatPr defaultColWidth="9.140625" defaultRowHeight="12.75"/>
  <cols>
    <col min="1" max="1" width="46.140625" style="0" customWidth="1"/>
    <col min="4" max="4" width="5.00390625" style="0" customWidth="1"/>
    <col min="5" max="5" width="10.28125" style="0" customWidth="1"/>
  </cols>
  <sheetData>
    <row r="1" ht="12.75">
      <c r="A1" s="13" t="s">
        <v>46</v>
      </c>
    </row>
    <row r="2" ht="12.75">
      <c r="A2" s="13" t="s">
        <v>47</v>
      </c>
    </row>
    <row r="3" ht="12.75">
      <c r="A3" s="13" t="s">
        <v>14</v>
      </c>
    </row>
    <row r="4" ht="12.75">
      <c r="A4" s="14" t="s">
        <v>15</v>
      </c>
    </row>
    <row r="5" spans="1:5" ht="12.75">
      <c r="A5" s="14" t="s">
        <v>13</v>
      </c>
      <c r="B5" s="24" t="s">
        <v>48</v>
      </c>
      <c r="E5" s="12"/>
    </row>
    <row r="8" spans="1:5" ht="14.25">
      <c r="A8" s="32" t="s">
        <v>16</v>
      </c>
      <c r="B8" s="18"/>
      <c r="C8" s="18"/>
      <c r="D8" s="18"/>
      <c r="E8" s="18"/>
    </row>
    <row r="9" spans="1:5" ht="14.25">
      <c r="A9" s="32" t="s">
        <v>17</v>
      </c>
      <c r="B9" s="18"/>
      <c r="C9" s="18"/>
      <c r="D9" s="18"/>
      <c r="E9" s="18"/>
    </row>
    <row r="10" spans="1:5" ht="14.25">
      <c r="A10" s="32" t="s">
        <v>18</v>
      </c>
      <c r="B10" s="18"/>
      <c r="C10" s="18"/>
      <c r="D10" s="18"/>
      <c r="E10" s="18"/>
    </row>
    <row r="11" spans="1:5" ht="14.25">
      <c r="A11" s="32"/>
      <c r="B11" s="18"/>
      <c r="C11" s="18"/>
      <c r="D11" s="18"/>
      <c r="E11" s="18"/>
    </row>
    <row r="12" spans="1:5" ht="14.25">
      <c r="A12" s="32" t="s">
        <v>19</v>
      </c>
      <c r="B12" s="18"/>
      <c r="C12" s="18"/>
      <c r="D12" s="18"/>
      <c r="E12" s="18"/>
    </row>
    <row r="13" spans="1:5" ht="14.25">
      <c r="A13" s="32" t="s">
        <v>20</v>
      </c>
      <c r="B13" s="18"/>
      <c r="C13" s="18"/>
      <c r="D13" s="18"/>
      <c r="E13" s="18"/>
    </row>
    <row r="14" spans="1:5" ht="14.25">
      <c r="A14" s="32"/>
      <c r="B14" s="18"/>
      <c r="C14" s="18"/>
      <c r="D14" s="18"/>
      <c r="E14" s="18"/>
    </row>
    <row r="15" spans="1:5" ht="14.25">
      <c r="A15" s="32" t="s">
        <v>50</v>
      </c>
      <c r="B15" s="18"/>
      <c r="C15" s="18"/>
      <c r="D15" s="18"/>
      <c r="E15" s="18"/>
    </row>
    <row r="16" spans="1:5" ht="14.25">
      <c r="A16" s="32" t="s">
        <v>26</v>
      </c>
      <c r="B16" s="18"/>
      <c r="C16" s="18"/>
      <c r="D16" s="18"/>
      <c r="E16" s="18"/>
    </row>
    <row r="17" spans="1:5" ht="14.25">
      <c r="A17" s="32"/>
      <c r="B17" s="18"/>
      <c r="C17" s="18"/>
      <c r="D17" s="18"/>
      <c r="E17" s="18"/>
    </row>
    <row r="18" spans="1:5" ht="14.25">
      <c r="A18" s="32" t="s">
        <v>51</v>
      </c>
      <c r="B18" s="18"/>
      <c r="C18" s="18"/>
      <c r="D18" s="18"/>
      <c r="E18" s="18"/>
    </row>
    <row r="19" spans="1:5" ht="14.25">
      <c r="A19" s="32" t="s">
        <v>52</v>
      </c>
      <c r="B19" s="18"/>
      <c r="C19" s="18"/>
      <c r="D19" s="18"/>
      <c r="E19" s="18"/>
    </row>
    <row r="20" spans="1:5" ht="14.25">
      <c r="A20" s="32" t="s">
        <v>53</v>
      </c>
      <c r="B20" s="18"/>
      <c r="C20" s="18"/>
      <c r="D20" s="18"/>
      <c r="E20" s="18"/>
    </row>
    <row r="21" spans="1:5" ht="14.25">
      <c r="A21" s="32"/>
      <c r="B21" s="18"/>
      <c r="C21" s="18"/>
      <c r="D21" s="18"/>
      <c r="E21" s="18"/>
    </row>
    <row r="22" spans="1:5" ht="14.25">
      <c r="A22" s="32" t="s">
        <v>21</v>
      </c>
      <c r="B22" s="18"/>
      <c r="C22" s="18"/>
      <c r="D22" s="18"/>
      <c r="E22" s="18"/>
    </row>
    <row r="23" spans="1:5" ht="14.25">
      <c r="A23" s="32" t="s">
        <v>22</v>
      </c>
      <c r="B23" s="18"/>
      <c r="C23" s="18"/>
      <c r="D23" s="18"/>
      <c r="E23" s="18"/>
    </row>
    <row r="24" spans="1:5" ht="14.25">
      <c r="A24" s="33"/>
      <c r="B24" s="18"/>
      <c r="C24" s="18"/>
      <c r="D24" s="18"/>
      <c r="E24" s="18"/>
    </row>
    <row r="25" spans="1:5" ht="14.25">
      <c r="A25" s="33" t="s">
        <v>24</v>
      </c>
      <c r="B25" s="18"/>
      <c r="C25" s="18"/>
      <c r="D25" s="18"/>
      <c r="E25" s="18"/>
    </row>
    <row r="26" spans="1:5" ht="14.25">
      <c r="A26" s="33" t="s">
        <v>23</v>
      </c>
      <c r="B26" s="18"/>
      <c r="C26" s="18"/>
      <c r="D26" s="18"/>
      <c r="E26" s="18"/>
    </row>
    <row r="27" spans="1:5" ht="14.25">
      <c r="A27" s="33" t="s">
        <v>25</v>
      </c>
      <c r="B27" s="18"/>
      <c r="C27" s="18"/>
      <c r="D27" s="18"/>
      <c r="E27" s="18"/>
    </row>
    <row r="30" spans="1:3" ht="12.75">
      <c r="A30" s="6" t="s">
        <v>9</v>
      </c>
      <c r="B30" s="7"/>
      <c r="C30" s="1"/>
    </row>
    <row r="31" spans="1:3" ht="12.75">
      <c r="A31" s="8" t="s">
        <v>8</v>
      </c>
      <c r="B31" s="9"/>
      <c r="C31" s="2"/>
    </row>
    <row r="32" spans="1:3" ht="12.75">
      <c r="A32" s="4" t="s">
        <v>7</v>
      </c>
      <c r="B32" s="5"/>
      <c r="C32" s="3"/>
    </row>
    <row r="35" spans="1:5" s="29" customFormat="1" ht="18" customHeight="1">
      <c r="A35" s="28" t="s">
        <v>0</v>
      </c>
      <c r="B35" s="28"/>
      <c r="C35" s="28"/>
      <c r="D35" s="28"/>
      <c r="E35" s="28"/>
    </row>
    <row r="36" spans="1:5" s="29" customFormat="1" ht="18" customHeight="1">
      <c r="A36" s="30" t="s">
        <v>1</v>
      </c>
      <c r="B36" s="31">
        <v>300</v>
      </c>
      <c r="C36" s="30" t="s">
        <v>11</v>
      </c>
      <c r="D36" s="30"/>
      <c r="E36" s="30"/>
    </row>
    <row r="37" spans="1:5" s="29" customFormat="1" ht="18" customHeight="1">
      <c r="A37" s="30" t="s">
        <v>2</v>
      </c>
      <c r="B37" s="30">
        <v>6</v>
      </c>
      <c r="C37" s="30" t="s">
        <v>4</v>
      </c>
      <c r="D37" s="30"/>
      <c r="E37" s="30"/>
    </row>
    <row r="38" spans="1:5" s="29" customFormat="1" ht="18" customHeight="1">
      <c r="A38" s="30" t="s">
        <v>3</v>
      </c>
      <c r="B38" s="30">
        <v>1</v>
      </c>
      <c r="C38" s="30"/>
      <c r="D38" s="30"/>
      <c r="E38" s="30"/>
    </row>
    <row r="39" spans="1:3" ht="12.75">
      <c r="A39" s="11"/>
      <c r="B39" s="11"/>
      <c r="C39" s="11"/>
    </row>
    <row r="41" spans="1:6" ht="12.75">
      <c r="A41" s="10" t="s">
        <v>6</v>
      </c>
      <c r="B41" s="2"/>
      <c r="C41" s="2"/>
      <c r="D41" s="2"/>
      <c r="E41" s="2"/>
      <c r="F41" s="11"/>
    </row>
    <row r="42" spans="1:6" ht="12.75">
      <c r="A42" s="2" t="s">
        <v>10</v>
      </c>
      <c r="B42" s="2">
        <f>B37*2</f>
        <v>12</v>
      </c>
      <c r="C42" s="2"/>
      <c r="D42" s="2"/>
      <c r="E42" s="2"/>
      <c r="F42" s="11"/>
    </row>
    <row r="43" spans="1:6" ht="12.75">
      <c r="A43" s="18" t="s">
        <v>29</v>
      </c>
      <c r="B43" s="34">
        <f>180/B37</f>
        <v>30</v>
      </c>
      <c r="C43" s="18" t="s">
        <v>49</v>
      </c>
      <c r="D43" s="19">
        <f>B43/180*PI()</f>
        <v>0.5235987755982988</v>
      </c>
      <c r="E43" s="18" t="s">
        <v>12</v>
      </c>
      <c r="F43" s="11"/>
    </row>
    <row r="44" spans="1:6" ht="12.75">
      <c r="A44" s="18" t="s">
        <v>28</v>
      </c>
      <c r="B44" s="34">
        <f>180/B37</f>
        <v>30</v>
      </c>
      <c r="C44" s="18" t="s">
        <v>49</v>
      </c>
      <c r="D44" s="19">
        <f>B44/180*PI()</f>
        <v>0.5235987755982988</v>
      </c>
      <c r="E44" s="18" t="s">
        <v>12</v>
      </c>
      <c r="F44" s="11"/>
    </row>
    <row r="45" spans="1:6" ht="12.75">
      <c r="A45" s="18" t="s">
        <v>30</v>
      </c>
      <c r="B45" s="34">
        <f>180/(2*B37)</f>
        <v>15</v>
      </c>
      <c r="C45" s="18" t="s">
        <v>49</v>
      </c>
      <c r="D45" s="19">
        <f>B45/180*PI()</f>
        <v>0.2617993877991494</v>
      </c>
      <c r="E45" s="18" t="s">
        <v>12</v>
      </c>
      <c r="F45" s="11"/>
    </row>
    <row r="46" spans="1:6" ht="12.75">
      <c r="A46" s="18" t="s">
        <v>27</v>
      </c>
      <c r="B46" s="34">
        <f>B43*B38/(B38+1)</f>
        <v>15</v>
      </c>
      <c r="C46" s="18" t="s">
        <v>49</v>
      </c>
      <c r="D46" s="19">
        <f>B46/180*PI()</f>
        <v>0.2617993877991494</v>
      </c>
      <c r="E46" s="18" t="s">
        <v>12</v>
      </c>
      <c r="F46" s="11"/>
    </row>
    <row r="47" spans="1:6" ht="12.75">
      <c r="A47" s="18" t="s">
        <v>31</v>
      </c>
      <c r="B47" s="34">
        <f>B43-B46</f>
        <v>15</v>
      </c>
      <c r="C47" s="18" t="s">
        <v>49</v>
      </c>
      <c r="D47" s="19">
        <f>B47/180*PI()</f>
        <v>0.2617993877991494</v>
      </c>
      <c r="E47" s="18" t="s">
        <v>12</v>
      </c>
      <c r="F47" s="11"/>
    </row>
    <row r="48" spans="1:6" ht="12.75">
      <c r="A48" s="20" t="s">
        <v>32</v>
      </c>
      <c r="B48" s="20" t="b">
        <f>B46+B47=B43</f>
        <v>1</v>
      </c>
      <c r="C48" s="18"/>
      <c r="D48" s="18"/>
      <c r="E48" s="18"/>
      <c r="F48" s="11"/>
    </row>
    <row r="49" spans="1:6" s="17" customFormat="1" ht="12.75">
      <c r="A49" s="21" t="s">
        <v>36</v>
      </c>
      <c r="B49" s="35">
        <f>B46+2*B47</f>
        <v>45</v>
      </c>
      <c r="C49" s="18" t="s">
        <v>49</v>
      </c>
      <c r="D49" s="19">
        <f>B49/180*PI()</f>
        <v>0.7853981633974483</v>
      </c>
      <c r="E49" s="18" t="s">
        <v>12</v>
      </c>
      <c r="F49" s="22"/>
    </row>
    <row r="50" spans="1:6" ht="12.75">
      <c r="A50" s="15" t="s">
        <v>33</v>
      </c>
      <c r="B50" s="16">
        <f>2*B36*SIN(D46/2)</f>
        <v>78.31571533203095</v>
      </c>
      <c r="C50" s="15" t="s">
        <v>34</v>
      </c>
      <c r="D50" s="15"/>
      <c r="E50" s="15"/>
      <c r="F50" s="22"/>
    </row>
    <row r="51" spans="1:6" s="17" customFormat="1" ht="12.75">
      <c r="A51" s="15" t="s">
        <v>35</v>
      </c>
      <c r="B51" s="16">
        <f>2*B36*SIN(D47/2)</f>
        <v>78.31571533203095</v>
      </c>
      <c r="C51" s="15" t="s">
        <v>34</v>
      </c>
      <c r="D51" s="15"/>
      <c r="E51" s="15"/>
      <c r="F51" s="22"/>
    </row>
    <row r="52" spans="1:6" s="17" customFormat="1" ht="12.75">
      <c r="A52" s="15" t="s">
        <v>37</v>
      </c>
      <c r="B52" s="16">
        <f>B51/2/COS(D44/2)</f>
        <v>40.53919731751419</v>
      </c>
      <c r="C52" s="15" t="s">
        <v>34</v>
      </c>
      <c r="D52" s="15"/>
      <c r="E52" s="15"/>
      <c r="F52" s="22"/>
    </row>
    <row r="53" spans="1:6" s="17" customFormat="1" ht="6" customHeight="1">
      <c r="A53" s="15"/>
      <c r="B53" s="15"/>
      <c r="C53" s="15"/>
      <c r="D53" s="15"/>
      <c r="E53" s="15"/>
      <c r="F53" s="22"/>
    </row>
    <row r="54" spans="1:6" s="17" customFormat="1" ht="12.75">
      <c r="A54" s="10" t="s">
        <v>39</v>
      </c>
      <c r="B54" s="15"/>
      <c r="C54" s="15"/>
      <c r="D54" s="15"/>
      <c r="E54" s="15"/>
      <c r="F54" s="22"/>
    </row>
    <row r="55" ht="12.75">
      <c r="F55" s="11"/>
    </row>
    <row r="56" ht="12.75">
      <c r="F56" s="11"/>
    </row>
    <row r="57" spans="1:6" ht="18" customHeight="1">
      <c r="A57" s="25" t="s">
        <v>5</v>
      </c>
      <c r="B57" s="25"/>
      <c r="C57" s="25"/>
      <c r="D57" s="25"/>
      <c r="E57" s="25"/>
      <c r="F57" s="23"/>
    </row>
    <row r="58" spans="1:6" ht="18" customHeight="1">
      <c r="A58" s="26" t="s">
        <v>38</v>
      </c>
      <c r="B58" s="27">
        <f>B36*(COS(D46/2)-COS(D49/2))</f>
        <v>20.269598658757094</v>
      </c>
      <c r="C58" s="26" t="s">
        <v>34</v>
      </c>
      <c r="D58" s="26"/>
      <c r="E58" s="26"/>
      <c r="F58" s="11"/>
    </row>
    <row r="59" spans="1:6" ht="18" customHeight="1">
      <c r="A59" s="26" t="s">
        <v>41</v>
      </c>
      <c r="B59" s="27">
        <f>B51*COS(D44/2)</f>
        <v>75.64717204351145</v>
      </c>
      <c r="C59" s="26" t="s">
        <v>34</v>
      </c>
      <c r="D59" s="26"/>
      <c r="E59" s="26"/>
      <c r="F59" s="11"/>
    </row>
    <row r="60" spans="1:6" ht="18" customHeight="1">
      <c r="A60" s="26" t="s">
        <v>40</v>
      </c>
      <c r="B60" s="27">
        <f>B50+2*B59</f>
        <v>229.61005941905384</v>
      </c>
      <c r="C60" s="26" t="s">
        <v>34</v>
      </c>
      <c r="D60" s="26"/>
      <c r="E60" s="26"/>
      <c r="F60" s="11"/>
    </row>
    <row r="61" ht="12.75">
      <c r="F61" s="11"/>
    </row>
    <row r="62" spans="1:3" ht="12.75">
      <c r="A62" s="13" t="s">
        <v>45</v>
      </c>
      <c r="B62" s="13"/>
      <c r="C62" s="13"/>
    </row>
    <row r="63" spans="1:3" ht="12.75">
      <c r="A63" s="13" t="s">
        <v>44</v>
      </c>
      <c r="B63" s="13"/>
      <c r="C63" s="13"/>
    </row>
    <row r="64" spans="1:3" ht="12.75">
      <c r="A64" s="13" t="s">
        <v>42</v>
      </c>
      <c r="B64" s="13"/>
      <c r="C64" s="13"/>
    </row>
    <row r="65" spans="1:3" ht="12.75">
      <c r="A65" s="13" t="s">
        <v>43</v>
      </c>
      <c r="B65" s="13"/>
      <c r="C65" s="13"/>
    </row>
  </sheetData>
  <hyperlinks>
    <hyperlink ref="A5" r:id="rId1" display="http://www.fairtaxww.org/rainbow/trapezoid.jpg"/>
    <hyperlink ref="A4" r:id="rId2" display="http://www.fairtaxww.org/rainbow.html"/>
  </hyperlinks>
  <printOptions/>
  <pageMargins left="0.75" right="0.75" top="1" bottom="1" header="0.5" footer="0.5"/>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9" sqref="M9"/>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2015-03-04T15:23:17Z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